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360" yWindow="75" windowWidth="14355" windowHeight="469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I36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<sst xmlns="http://schemas.openxmlformats.org/spreadsheetml/2006/main" count="185" uniqueCount="148">
  <si>
    <t>produto</t>
  </si>
  <si>
    <t>marca</t>
  </si>
  <si>
    <t>altura</t>
  </si>
  <si>
    <t>ancho</t>
  </si>
  <si>
    <t>profundidad</t>
  </si>
  <si>
    <t>peso</t>
  </si>
  <si>
    <t>modelo</t>
  </si>
  <si>
    <t>refrigerador</t>
  </si>
  <si>
    <t>Samsung</t>
  </si>
  <si>
    <t>1780mm</t>
  </si>
  <si>
    <t>921mm</t>
  </si>
  <si>
    <t>851mm</t>
  </si>
  <si>
    <t>Maquina de lavar</t>
  </si>
  <si>
    <t>Whirlpool</t>
  </si>
  <si>
    <t>Sacadora</t>
  </si>
  <si>
    <t>WTW5015Lw</t>
  </si>
  <si>
    <t>WED5010LW</t>
  </si>
  <si>
    <t>56,70 Kg</t>
  </si>
  <si>
    <t>65,77  Kg</t>
  </si>
  <si>
    <t>RS27T5200SR/AA</t>
  </si>
  <si>
    <t>120 kg</t>
  </si>
  <si>
    <t>Numero de Serie</t>
  </si>
  <si>
    <t>0BG4BBT62039</t>
  </si>
  <si>
    <t>1005mm</t>
  </si>
  <si>
    <t>680mm</t>
  </si>
  <si>
    <t>700mm</t>
  </si>
  <si>
    <t>1004mm</t>
  </si>
  <si>
    <t>730mm</t>
  </si>
  <si>
    <t>Aspirador multiuso</t>
  </si>
  <si>
    <t>Bissell</t>
  </si>
  <si>
    <t> Crosswave Pet Pro Aspiradora en Seco y Húmedo 2306A</t>
  </si>
  <si>
    <t>1143mm</t>
  </si>
  <si>
    <t>230mm</t>
  </si>
  <si>
    <t>305mm</t>
  </si>
  <si>
    <t>5kg</t>
  </si>
  <si>
    <t>madera</t>
  </si>
  <si>
    <t>air fryer</t>
  </si>
  <si>
    <t>Ninja</t>
  </si>
  <si>
    <t>Dz100</t>
  </si>
  <si>
    <t>352mm</t>
  </si>
  <si>
    <t>397mm</t>
  </si>
  <si>
    <t>320mm</t>
  </si>
  <si>
    <t>7.7kg</t>
  </si>
  <si>
    <t>batidora de pie</t>
  </si>
  <si>
    <t>Beautiful</t>
  </si>
  <si>
    <t>5,3 cuartos</t>
  </si>
  <si>
    <t>355mm</t>
  </si>
  <si>
    <t>220mm</t>
  </si>
  <si>
    <t>381mm1</t>
  </si>
  <si>
    <t>7kg</t>
  </si>
  <si>
    <t>multiprocesador</t>
  </si>
  <si>
    <t>Grand Kitchen System 1200</t>
  </si>
  <si>
    <t>6KG</t>
  </si>
  <si>
    <t xml:space="preserve">381mm </t>
  </si>
  <si>
    <t>Mueble centro entretenimiento</t>
  </si>
  <si>
    <t>1610mm</t>
  </si>
  <si>
    <t>510mm</t>
  </si>
  <si>
    <t>670mm</t>
  </si>
  <si>
    <t>770mm</t>
  </si>
  <si>
    <t>1520mm</t>
  </si>
  <si>
    <t>860mm</t>
  </si>
  <si>
    <t>6 sillas de comedor</t>
  </si>
  <si>
    <t>940mm</t>
  </si>
  <si>
    <t>480mm</t>
  </si>
  <si>
    <t>490mm</t>
  </si>
  <si>
    <t>2 poltronas reclinables</t>
  </si>
  <si>
    <t>1000mm</t>
  </si>
  <si>
    <t>950mm</t>
  </si>
  <si>
    <t>estofado</t>
  </si>
  <si>
    <t>sillon cama</t>
  </si>
  <si>
    <t>1650mm</t>
  </si>
  <si>
    <t>920mm</t>
  </si>
  <si>
    <t>livrero madera y fierro</t>
  </si>
  <si>
    <t>1200mm</t>
  </si>
  <si>
    <t>600mm</t>
  </si>
  <si>
    <t>280mm</t>
  </si>
  <si>
    <t>3kg</t>
  </si>
  <si>
    <t>4kg</t>
  </si>
  <si>
    <t>comoda madera y enchapado</t>
  </si>
  <si>
    <t>820mm</t>
  </si>
  <si>
    <t>460mm</t>
  </si>
  <si>
    <t>12kg</t>
  </si>
  <si>
    <t>6 carrones</t>
  </si>
  <si>
    <t>1060mm</t>
  </si>
  <si>
    <t>2130mm</t>
  </si>
  <si>
    <t>1080mm</t>
  </si>
  <si>
    <t>cama doble</t>
  </si>
  <si>
    <t>mesa centro sala ferro e madera</t>
  </si>
  <si>
    <t>450mm</t>
  </si>
  <si>
    <t>1220mm</t>
  </si>
  <si>
    <t>560mm</t>
  </si>
  <si>
    <t xml:space="preserve">3 lamparas de pie livianas </t>
  </si>
  <si>
    <t>mesa de canto</t>
  </si>
  <si>
    <t>poltron de cuarto</t>
  </si>
  <si>
    <t>800mm</t>
  </si>
  <si>
    <t>6kg</t>
  </si>
  <si>
    <t>3 colchones</t>
  </si>
  <si>
    <t>200mm</t>
  </si>
  <si>
    <t>900mm</t>
  </si>
  <si>
    <t>1800mm</t>
  </si>
  <si>
    <t>1270mm</t>
  </si>
  <si>
    <t>470mm</t>
  </si>
  <si>
    <t>2 comoda madeira pintada</t>
  </si>
  <si>
    <t>3 muebles de noche</t>
  </si>
  <si>
    <t>750mm</t>
  </si>
  <si>
    <t>60mm</t>
  </si>
  <si>
    <t>40mm</t>
  </si>
  <si>
    <t>desarmable</t>
  </si>
  <si>
    <t>360mm</t>
  </si>
  <si>
    <t>350mm</t>
  </si>
  <si>
    <t>1500mm</t>
  </si>
  <si>
    <t>2000mm</t>
  </si>
  <si>
    <t xml:space="preserve">colchon queen </t>
  </si>
  <si>
    <t>300mm</t>
  </si>
  <si>
    <t>1 silla de escritorio</t>
  </si>
  <si>
    <t>1240mm</t>
  </si>
  <si>
    <t>2 ventiladores de pie pequeños</t>
  </si>
  <si>
    <t>500mm</t>
  </si>
  <si>
    <t>550mm</t>
  </si>
  <si>
    <t>cafetera</t>
  </si>
  <si>
    <t>Espresso &amp; Coffee Barista System</t>
  </si>
  <si>
    <t>381mm</t>
  </si>
  <si>
    <t>309mm</t>
  </si>
  <si>
    <t>254mm</t>
  </si>
  <si>
    <t>3 TVs planas 65"</t>
  </si>
  <si>
    <t>850mm</t>
  </si>
  <si>
    <t>1450mm</t>
  </si>
  <si>
    <t>100mm</t>
  </si>
  <si>
    <t xml:space="preserve">olla a pression </t>
  </si>
  <si>
    <t>ninja</t>
  </si>
  <si>
    <t>6.5 qt</t>
  </si>
  <si>
    <t>8 cajas de minudezas</t>
  </si>
  <si>
    <t>desk computer madera</t>
  </si>
  <si>
    <t>1041mm</t>
  </si>
  <si>
    <t>960mm</t>
  </si>
  <si>
    <t>736mm</t>
  </si>
  <si>
    <t>30kg</t>
  </si>
  <si>
    <t>comedor madera pies removibles</t>
  </si>
  <si>
    <t xml:space="preserve">tarima de  hierro queen </t>
  </si>
  <si>
    <t>2 tarimas de hierro full</t>
  </si>
  <si>
    <t>1 tarima King de fierro desarmable</t>
  </si>
  <si>
    <t>desarable</t>
  </si>
  <si>
    <t>2033mm</t>
  </si>
  <si>
    <t>2032mm</t>
  </si>
  <si>
    <t>356mm</t>
  </si>
  <si>
    <t>20kg</t>
  </si>
  <si>
    <t>1 colchon King box</t>
  </si>
  <si>
    <t>50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</si>
</sst>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9"/>
      <color rgb="FF1D1B1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0" fillId="0" borderId="1" xfId="0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A2" sqref="A2:C2"/>
    </sheetView>
  </sheetViews>
  <sheetFormatPr baseColWidth="10" defaultColWidth="9.140625" defaultRowHeight="15" x14ac:dyDescent="0.25"/>
  <cols>
    <col min="1" max="1" width="31.28515625" bestFit="1" customWidth="1"/>
    <col min="2" max="2" width="11.42578125" bestFit="1" customWidth="1"/>
    <col min="3" max="3" width="28.7109375" bestFit="1" customWidth="1"/>
    <col min="6" max="6" width="12" bestFit="1" customWidth="1"/>
    <col min="8" max="8" width="16.140625" bestFit="1" customWidth="1"/>
    <col min="9" max="9" width="15.7109375" style="7" customWidth="1"/>
  </cols>
  <sheetData>
    <row r="1" spans="1:9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21</v>
      </c>
    </row>
    <row r="2" spans="1:9" ht="15.75" x14ac:dyDescent="0.25">
      <c r="A2" s="2" t="s">
        <v>7</v>
      </c>
      <c r="B2" s="2" t="s">
        <v>8</v>
      </c>
      <c r="C2" s="3" t="s">
        <v>19</v>
      </c>
      <c r="D2" s="2" t="s">
        <v>9</v>
      </c>
      <c r="E2" s="2" t="s">
        <v>10</v>
      </c>
      <c r="F2" s="2" t="s">
        <v>11</v>
      </c>
      <c r="G2" s="2" t="s">
        <v>20</v>
      </c>
      <c r="H2" s="2" t="s">
        <v>22</v>
      </c>
      <c r="I2" s="7">
        <f>1.78*0.921*0.851</f>
        <v>1.39511238</v>
      </c>
    </row>
    <row r="3" spans="1:9" x14ac:dyDescent="0.25">
      <c r="A3" s="2" t="s">
        <v>12</v>
      </c>
      <c r="B3" s="2" t="s">
        <v>13</v>
      </c>
      <c r="C3" s="2" t="s">
        <v>15</v>
      </c>
      <c r="D3" s="2" t="s">
        <v>23</v>
      </c>
      <c r="E3" s="2" t="s">
        <v>24</v>
      </c>
      <c r="F3" s="2" t="s">
        <v>25</v>
      </c>
      <c r="G3" s="2" t="s">
        <v>18</v>
      </c>
      <c r="H3" s="2"/>
      <c r="I3" s="7">
        <f>1.005*0.68*0.7</f>
        <v>0.47837999999999997</v>
      </c>
    </row>
    <row r="4" spans="1:9" x14ac:dyDescent="0.25">
      <c r="A4" s="2" t="s">
        <v>14</v>
      </c>
      <c r="B4" s="2" t="s">
        <v>13</v>
      </c>
      <c r="C4" s="2" t="s">
        <v>16</v>
      </c>
      <c r="D4" s="2" t="s">
        <v>26</v>
      </c>
      <c r="E4" s="2" t="s">
        <v>27</v>
      </c>
      <c r="F4" s="2" t="s">
        <v>25</v>
      </c>
      <c r="G4" s="2" t="s">
        <v>17</v>
      </c>
      <c r="H4" s="2"/>
      <c r="I4" s="7">
        <f>1.04*0.73*0.7</f>
        <v>0.53143999999999991</v>
      </c>
    </row>
    <row r="5" spans="1:9" ht="24.75" x14ac:dyDescent="0.25">
      <c r="A5" s="2" t="s">
        <v>28</v>
      </c>
      <c r="B5" s="2" t="s">
        <v>29</v>
      </c>
      <c r="C5" s="4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/>
      <c r="I5" s="7">
        <f>1.143*0.23*0.305</f>
        <v>8.0181450000000001E-2</v>
      </c>
    </row>
    <row r="6" spans="1:9" x14ac:dyDescent="0.25">
      <c r="A6" s="2" t="s">
        <v>128</v>
      </c>
      <c r="B6" s="2" t="s">
        <v>129</v>
      </c>
      <c r="C6" s="4" t="s">
        <v>130</v>
      </c>
      <c r="D6" s="2" t="s">
        <v>109</v>
      </c>
      <c r="E6" s="2" t="s">
        <v>108</v>
      </c>
      <c r="F6" s="2" t="s">
        <v>108</v>
      </c>
      <c r="G6" s="2"/>
      <c r="H6" s="2"/>
      <c r="I6" s="7">
        <f>0.35*0.36*0.36</f>
        <v>4.5359999999999998E-2</v>
      </c>
    </row>
    <row r="7" spans="1:9" x14ac:dyDescent="0.25">
      <c r="A7" s="2" t="s">
        <v>36</v>
      </c>
      <c r="B7" s="2" t="s">
        <v>37</v>
      </c>
      <c r="C7" s="2" t="s">
        <v>38</v>
      </c>
      <c r="D7" s="2" t="s">
        <v>40</v>
      </c>
      <c r="E7" s="2" t="s">
        <v>39</v>
      </c>
      <c r="F7" s="2" t="s">
        <v>41</v>
      </c>
      <c r="G7" s="2" t="s">
        <v>42</v>
      </c>
      <c r="H7" s="2"/>
      <c r="I7" s="7">
        <f>0.397*0.352*0.32</f>
        <v>4.471808E-2</v>
      </c>
    </row>
    <row r="8" spans="1:9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/>
      <c r="I8" s="7">
        <f>0.355*0.22*0.381</f>
        <v>2.9756100000000001E-2</v>
      </c>
    </row>
    <row r="9" spans="1:9" x14ac:dyDescent="0.25">
      <c r="A9" s="2" t="s">
        <v>119</v>
      </c>
      <c r="B9" s="2" t="s">
        <v>37</v>
      </c>
      <c r="C9" s="5" t="s">
        <v>120</v>
      </c>
      <c r="D9" s="2" t="s">
        <v>121</v>
      </c>
      <c r="E9" s="2" t="s">
        <v>122</v>
      </c>
      <c r="F9" s="2" t="s">
        <v>123</v>
      </c>
      <c r="G9" s="2" t="s">
        <v>77</v>
      </c>
      <c r="H9" s="2"/>
      <c r="I9" s="7">
        <f>0.381*0.309*0.254</f>
        <v>2.9903166000000002E-2</v>
      </c>
    </row>
    <row r="10" spans="1:9" x14ac:dyDescent="0.25">
      <c r="A10" s="2" t="s">
        <v>50</v>
      </c>
      <c r="B10" s="2" t="s">
        <v>37</v>
      </c>
      <c r="C10" s="4" t="s">
        <v>51</v>
      </c>
      <c r="D10" s="2" t="s">
        <v>46</v>
      </c>
      <c r="E10" s="2" t="s">
        <v>47</v>
      </c>
      <c r="F10" s="2" t="s">
        <v>53</v>
      </c>
      <c r="G10" s="2" t="s">
        <v>52</v>
      </c>
      <c r="H10" s="2"/>
      <c r="I10" s="7">
        <f>0.355*0.22*0.381</f>
        <v>2.9756100000000001E-2</v>
      </c>
    </row>
    <row r="11" spans="1:9" x14ac:dyDescent="0.25">
      <c r="A11" s="2" t="s">
        <v>54</v>
      </c>
      <c r="B11" s="2" t="s">
        <v>35</v>
      </c>
      <c r="C11" s="2"/>
      <c r="D11" s="2" t="s">
        <v>57</v>
      </c>
      <c r="E11" s="2" t="s">
        <v>55</v>
      </c>
      <c r="F11" s="2" t="s">
        <v>56</v>
      </c>
      <c r="G11" s="2"/>
      <c r="H11" s="2"/>
      <c r="I11" s="7">
        <f>0.67*1.61*0.51</f>
        <v>0.5501370000000001</v>
      </c>
    </row>
    <row r="12" spans="1:9" x14ac:dyDescent="0.25">
      <c r="A12" s="2" t="s">
        <v>137</v>
      </c>
      <c r="B12" s="2" t="s">
        <v>35</v>
      </c>
      <c r="C12" s="2"/>
      <c r="D12" s="2" t="s">
        <v>58</v>
      </c>
      <c r="E12" s="2" t="s">
        <v>59</v>
      </c>
      <c r="F12" s="2" t="s">
        <v>60</v>
      </c>
      <c r="G12" s="2"/>
      <c r="H12" s="2"/>
      <c r="I12" s="7">
        <f>0.77*1.52*0.86</f>
        <v>1.0065440000000001</v>
      </c>
    </row>
    <row r="13" spans="1:9" x14ac:dyDescent="0.25">
      <c r="A13" s="2" t="s">
        <v>61</v>
      </c>
      <c r="B13" s="2" t="s">
        <v>35</v>
      </c>
      <c r="C13" s="2"/>
      <c r="D13" s="2" t="s">
        <v>62</v>
      </c>
      <c r="E13" s="2" t="s">
        <v>63</v>
      </c>
      <c r="F13" s="2" t="s">
        <v>64</v>
      </c>
      <c r="G13" s="2"/>
      <c r="H13" s="2"/>
      <c r="I13" s="7">
        <f>0.94*0.48*0.49</f>
        <v>0.22108799999999995</v>
      </c>
    </row>
    <row r="14" spans="1:9" x14ac:dyDescent="0.25">
      <c r="A14" s="2" t="s">
        <v>65</v>
      </c>
      <c r="B14" s="2" t="s">
        <v>68</v>
      </c>
      <c r="C14" s="2"/>
      <c r="D14" s="2" t="s">
        <v>66</v>
      </c>
      <c r="E14" s="2" t="s">
        <v>66</v>
      </c>
      <c r="F14" s="2" t="s">
        <v>67</v>
      </c>
      <c r="G14" s="2"/>
      <c r="H14" s="2"/>
      <c r="I14" s="7">
        <f>1*1*0.95</f>
        <v>0.95</v>
      </c>
    </row>
    <row r="15" spans="1:9" x14ac:dyDescent="0.25">
      <c r="A15" s="2" t="s">
        <v>69</v>
      </c>
      <c r="B15" s="2" t="s">
        <v>68</v>
      </c>
      <c r="C15" s="2"/>
      <c r="D15" s="2" t="s">
        <v>66</v>
      </c>
      <c r="E15" s="2" t="s">
        <v>70</v>
      </c>
      <c r="F15" s="2" t="s">
        <v>71</v>
      </c>
      <c r="G15" s="2"/>
      <c r="H15" s="2"/>
      <c r="I15" s="7">
        <f>1*1.65*0.92</f>
        <v>1.518</v>
      </c>
    </row>
    <row r="16" spans="1:9" x14ac:dyDescent="0.25">
      <c r="A16" s="2" t="s">
        <v>72</v>
      </c>
      <c r="B16" s="2"/>
      <c r="C16" s="2"/>
      <c r="D16" s="2" t="s">
        <v>73</v>
      </c>
      <c r="E16" s="2" t="s">
        <v>74</v>
      </c>
      <c r="F16" s="2" t="s">
        <v>75</v>
      </c>
      <c r="G16" s="2" t="s">
        <v>77</v>
      </c>
      <c r="H16" s="2"/>
      <c r="I16" s="7">
        <f>1.2*0.6*0.28</f>
        <v>0.2016</v>
      </c>
    </row>
    <row r="17" spans="1:9" x14ac:dyDescent="0.25">
      <c r="A17" s="2" t="s">
        <v>78</v>
      </c>
      <c r="B17" s="2" t="s">
        <v>82</v>
      </c>
      <c r="C17" s="2"/>
      <c r="D17" s="2" t="s">
        <v>79</v>
      </c>
      <c r="E17" s="2" t="s">
        <v>55</v>
      </c>
      <c r="F17" s="2" t="s">
        <v>80</v>
      </c>
      <c r="G17" s="2" t="s">
        <v>81</v>
      </c>
      <c r="H17" s="2"/>
      <c r="I17" s="7">
        <f>0.82*1.61*0.46</f>
        <v>0.60729200000000005</v>
      </c>
    </row>
    <row r="18" spans="1:9" x14ac:dyDescent="0.25">
      <c r="A18" s="2" t="s">
        <v>86</v>
      </c>
      <c r="B18" s="2"/>
      <c r="C18" s="2"/>
      <c r="D18" s="2" t="s">
        <v>83</v>
      </c>
      <c r="E18" s="2" t="s">
        <v>84</v>
      </c>
      <c r="F18" s="2" t="s">
        <v>85</v>
      </c>
      <c r="G18" s="2"/>
      <c r="H18" s="2"/>
      <c r="I18" s="7">
        <f>1.06*2.13*1.08</f>
        <v>2.4384240000000004</v>
      </c>
    </row>
    <row r="19" spans="1:9" x14ac:dyDescent="0.25">
      <c r="A19" s="2" t="s">
        <v>87</v>
      </c>
      <c r="B19" s="2"/>
      <c r="C19" s="2"/>
      <c r="D19" s="2" t="s">
        <v>88</v>
      </c>
      <c r="E19" s="2" t="s">
        <v>89</v>
      </c>
      <c r="F19" s="2" t="s">
        <v>90</v>
      </c>
      <c r="G19" s="2" t="s">
        <v>76</v>
      </c>
      <c r="H19" s="2"/>
      <c r="I19" s="7">
        <f>0.45*1.22*0.56</f>
        <v>0.30744000000000005</v>
      </c>
    </row>
    <row r="20" spans="1:9" x14ac:dyDescent="0.25">
      <c r="A20" s="2" t="s">
        <v>91</v>
      </c>
      <c r="B20" s="2"/>
      <c r="C20" s="2"/>
      <c r="D20" s="2"/>
      <c r="E20" s="2"/>
      <c r="F20" s="2"/>
      <c r="G20" s="2"/>
      <c r="H20" s="2"/>
    </row>
    <row r="21" spans="1:9" x14ac:dyDescent="0.25">
      <c r="A21" s="2" t="s">
        <v>92</v>
      </c>
      <c r="B21" s="2" t="s">
        <v>35</v>
      </c>
      <c r="C21" s="2"/>
      <c r="D21" s="2" t="s">
        <v>80</v>
      </c>
      <c r="E21" s="2" t="s">
        <v>80</v>
      </c>
      <c r="F21" s="2" t="s">
        <v>80</v>
      </c>
      <c r="G21" s="2" t="s">
        <v>76</v>
      </c>
      <c r="H21" s="2"/>
      <c r="I21" s="7">
        <f>0.46*0.46*0.46</f>
        <v>9.7336000000000006E-2</v>
      </c>
    </row>
    <row r="22" spans="1:9" x14ac:dyDescent="0.25">
      <c r="A22" s="2" t="s">
        <v>93</v>
      </c>
      <c r="B22" s="2" t="s">
        <v>68</v>
      </c>
      <c r="C22" s="2"/>
      <c r="D22" s="2" t="s">
        <v>66</v>
      </c>
      <c r="E22" s="2" t="s">
        <v>25</v>
      </c>
      <c r="F22" s="2" t="s">
        <v>94</v>
      </c>
      <c r="G22" s="2" t="s">
        <v>95</v>
      </c>
      <c r="H22" s="2"/>
      <c r="I22" s="7">
        <f>1*0.78*0.8</f>
        <v>0.62400000000000011</v>
      </c>
    </row>
    <row r="23" spans="1:9" x14ac:dyDescent="0.25">
      <c r="A23" s="2" t="s">
        <v>96</v>
      </c>
      <c r="B23" s="2"/>
      <c r="C23" s="2"/>
      <c r="D23" s="2" t="s">
        <v>97</v>
      </c>
      <c r="E23" s="2" t="s">
        <v>98</v>
      </c>
      <c r="F23" s="2" t="s">
        <v>99</v>
      </c>
      <c r="G23" s="2"/>
      <c r="H23" s="2"/>
      <c r="I23" s="7">
        <f>0.2*0.9*1.8</f>
        <v>0.32400000000000007</v>
      </c>
    </row>
    <row r="24" spans="1:9" x14ac:dyDescent="0.25">
      <c r="A24" s="2" t="s">
        <v>102</v>
      </c>
      <c r="B24" s="2"/>
      <c r="C24" s="2"/>
      <c r="D24" s="2" t="s">
        <v>100</v>
      </c>
      <c r="E24" s="2" t="s">
        <v>71</v>
      </c>
      <c r="F24" s="2" t="s">
        <v>101</v>
      </c>
      <c r="G24" s="2"/>
      <c r="H24" s="2"/>
      <c r="I24" s="7">
        <f>1.27*0.92*0.47</f>
        <v>0.54914799999999997</v>
      </c>
    </row>
    <row r="25" spans="1:9" x14ac:dyDescent="0.25">
      <c r="A25" s="2" t="s">
        <v>103</v>
      </c>
      <c r="B25" s="2" t="s">
        <v>35</v>
      </c>
      <c r="C25" s="2"/>
      <c r="D25" s="2" t="s">
        <v>104</v>
      </c>
      <c r="E25" s="2" t="s">
        <v>105</v>
      </c>
      <c r="F25" s="2" t="s">
        <v>106</v>
      </c>
      <c r="G25" s="2"/>
      <c r="H25" s="2"/>
      <c r="I25" s="7">
        <f>0.75*0.6*0.4</f>
        <v>0.18</v>
      </c>
    </row>
    <row r="26" spans="1:9" x14ac:dyDescent="0.25">
      <c r="A26" s="2" t="s">
        <v>138</v>
      </c>
      <c r="B26" s="2" t="s">
        <v>107</v>
      </c>
      <c r="C26" s="2"/>
      <c r="D26" s="2" t="s">
        <v>109</v>
      </c>
      <c r="E26" s="2" t="s">
        <v>110</v>
      </c>
      <c r="F26" s="2" t="s">
        <v>111</v>
      </c>
      <c r="G26" s="2"/>
      <c r="H26" s="2"/>
      <c r="I26" s="7">
        <f>0.35*1.5*2</f>
        <v>1.0499999999999998</v>
      </c>
    </row>
    <row r="27" spans="1:9" x14ac:dyDescent="0.25">
      <c r="A27" s="2" t="s">
        <v>139</v>
      </c>
      <c r="B27" s="2" t="s">
        <v>107</v>
      </c>
      <c r="C27" s="2"/>
      <c r="D27" s="2" t="s">
        <v>108</v>
      </c>
      <c r="E27" s="2" t="s">
        <v>98</v>
      </c>
      <c r="F27" s="2" t="s">
        <v>99</v>
      </c>
      <c r="G27" s="2"/>
      <c r="H27" s="2"/>
      <c r="I27" s="7">
        <f>0.36*0.9*1.8</f>
        <v>0.58320000000000005</v>
      </c>
    </row>
    <row r="28" spans="1:9" x14ac:dyDescent="0.25">
      <c r="A28" s="2" t="s">
        <v>112</v>
      </c>
      <c r="B28" s="2"/>
      <c r="C28" s="2"/>
      <c r="D28" s="2" t="s">
        <v>113</v>
      </c>
      <c r="E28" s="2" t="s">
        <v>110</v>
      </c>
      <c r="F28" s="2" t="s">
        <v>111</v>
      </c>
      <c r="G28" s="2"/>
      <c r="H28" s="2"/>
      <c r="I28" s="7">
        <f>0.3*1.5*2</f>
        <v>0.89999999999999991</v>
      </c>
    </row>
    <row r="29" spans="1:9" x14ac:dyDescent="0.25">
      <c r="A29" s="2" t="s">
        <v>114</v>
      </c>
      <c r="B29" s="2"/>
      <c r="C29" s="2"/>
      <c r="D29" s="2" t="s">
        <v>115</v>
      </c>
      <c r="E29" s="2" t="s">
        <v>25</v>
      </c>
      <c r="F29" s="2" t="s">
        <v>74</v>
      </c>
      <c r="G29" s="2"/>
      <c r="H29" s="2"/>
      <c r="I29" s="7">
        <f>1.24*0.7*0.6</f>
        <v>0.52079999999999993</v>
      </c>
    </row>
    <row r="30" spans="1:9" x14ac:dyDescent="0.25">
      <c r="A30" s="2" t="s">
        <v>124</v>
      </c>
      <c r="B30" s="2"/>
      <c r="C30" s="2"/>
      <c r="D30" s="2" t="s">
        <v>125</v>
      </c>
      <c r="E30" s="2" t="s">
        <v>126</v>
      </c>
      <c r="F30" s="2" t="s">
        <v>127</v>
      </c>
      <c r="G30" s="2"/>
      <c r="H30" s="2"/>
      <c r="I30" s="7">
        <f>0.85*1.45*0.1</f>
        <v>0.12325</v>
      </c>
    </row>
    <row r="31" spans="1:9" x14ac:dyDescent="0.25">
      <c r="A31" s="2" t="s">
        <v>116</v>
      </c>
      <c r="B31" s="2"/>
      <c r="C31" s="2"/>
      <c r="D31" s="2" t="s">
        <v>117</v>
      </c>
      <c r="E31" s="2" t="s">
        <v>118</v>
      </c>
      <c r="F31" s="2" t="s">
        <v>118</v>
      </c>
      <c r="G31" s="2"/>
      <c r="H31" s="2"/>
      <c r="I31" s="7">
        <f>0.5*0.55*0.55</f>
        <v>0.15125000000000002</v>
      </c>
    </row>
    <row r="32" spans="1:9" x14ac:dyDescent="0.25">
      <c r="A32" s="2" t="s">
        <v>131</v>
      </c>
      <c r="B32" s="2"/>
      <c r="C32" s="2"/>
      <c r="D32" s="2" t="s">
        <v>74</v>
      </c>
      <c r="E32" s="2" t="s">
        <v>74</v>
      </c>
      <c r="F32" s="2" t="s">
        <v>74</v>
      </c>
      <c r="G32" s="2"/>
      <c r="H32" s="2"/>
      <c r="I32" s="7">
        <f>0.6*0.6*0.6</f>
        <v>0.216</v>
      </c>
    </row>
    <row r="33" spans="1:9" x14ac:dyDescent="0.25">
      <c r="A33" s="2" t="s">
        <v>132</v>
      </c>
      <c r="B33" s="2"/>
      <c r="C33" s="2"/>
      <c r="D33" s="2" t="s">
        <v>133</v>
      </c>
      <c r="E33" s="2" t="s">
        <v>134</v>
      </c>
      <c r="F33" s="2" t="s">
        <v>135</v>
      </c>
      <c r="G33" s="2" t="s">
        <v>136</v>
      </c>
      <c r="H33" s="2"/>
      <c r="I33" s="7">
        <f>1.041*0.96*0.736</f>
        <v>0.7355289599999999</v>
      </c>
    </row>
    <row r="34" spans="1:9" x14ac:dyDescent="0.25">
      <c r="A34" s="6" t="s">
        <v>140</v>
      </c>
      <c r="B34" s="2" t="s">
        <v>141</v>
      </c>
      <c r="C34" s="2"/>
      <c r="D34" s="6" t="s">
        <v>144</v>
      </c>
      <c r="E34" s="6" t="s">
        <v>142</v>
      </c>
      <c r="F34" s="6" t="s">
        <v>143</v>
      </c>
      <c r="G34" s="6" t="s">
        <v>145</v>
      </c>
      <c r="H34" s="2"/>
      <c r="I34" s="7">
        <f>0.356*2.033*2.032</f>
        <v>1.470655936</v>
      </c>
    </row>
    <row r="35" spans="1:9" x14ac:dyDescent="0.25">
      <c r="A35" s="6" t="s">
        <v>146</v>
      </c>
      <c r="B35" s="2"/>
      <c r="C35" s="2"/>
      <c r="D35" s="2"/>
      <c r="E35" s="2"/>
      <c r="F35" s="2"/>
      <c r="G35" s="2" t="s">
        <v>147</v>
      </c>
      <c r="H35" s="2"/>
    </row>
    <row r="36" spans="1:9" x14ac:dyDescent="0.25">
      <c r="I36" s="7">
        <f>SUM(I2:I35)</f>
        <v>17.990301171999999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Breder</dc:creator>
  <cp:lastModifiedBy>LENOVO</cp:lastModifiedBy>
  <dcterms:created xsi:type="dcterms:W3CDTF">2025-02-05T19:17:17Z</dcterms:created>
  <dcterms:modified xsi:type="dcterms:W3CDTF">2025-02-19T16:11:48Z</dcterms:modified>
</cp:coreProperties>
</file>